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13440" yWindow="2280" windowWidth="13240" windowHeight="11740" activeTab="0"/>
  </bookViews>
  <sheets>
    <sheet name="Calcul de R Fct. du P. &amp; Ø" sheetId="1" r:id="rId1"/>
  </sheets>
  <definedNames/>
  <calcPr fullCalcOnLoad="1"/>
</workbook>
</file>

<file path=xl/sharedStrings.xml><?xml version="1.0" encoding="utf-8"?>
<sst xmlns="http://schemas.openxmlformats.org/spreadsheetml/2006/main" count="44" uniqueCount="11">
  <si>
    <t>Calcul de R</t>
  </si>
  <si>
    <t>Calcul de P</t>
  </si>
  <si>
    <t>Calcul de Ø</t>
  </si>
  <si>
    <t>Section</t>
  </si>
  <si>
    <t>Ø =</t>
  </si>
  <si>
    <t>P =</t>
  </si>
  <si>
    <t>L =</t>
  </si>
  <si>
    <t>R =</t>
  </si>
  <si>
    <t>Nombre de fils en //</t>
  </si>
  <si>
    <t>Ø équivalent</t>
  </si>
  <si>
    <t>Diamètre des fils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</si>
</sst>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d/m/yy"/>
    <numFmt numFmtId="173" formatCode="d/m/yy\ h:mm"/>
    <numFmt numFmtId="174" formatCode="General&quot; g&quot;"/>
    <numFmt numFmtId="175" formatCode="General&quot; mm&quot;"/>
    <numFmt numFmtId="176" formatCode="General&quot; Ω&quot;"/>
    <numFmt numFmtId="177" formatCode="0.00&quot; Ω&quot;"/>
    <numFmt numFmtId="178" formatCode="0.000000&quot; Ω&quot;"/>
    <numFmt numFmtId="179" formatCode="0.000&quot; Ω&quot;"/>
    <numFmt numFmtId="180" formatCode="0.00&quot; mm&quot;"/>
    <numFmt numFmtId="181" formatCode="0.00&quot; mm2&quot;"/>
    <numFmt numFmtId="182" formatCode="0.000&quot; mm&quot;"/>
    <numFmt numFmtId="183" formatCode="0.000&quot; m&quot;"/>
    <numFmt numFmtId="184" formatCode="#,##0&quot; g&quot;"/>
  </numFmts>
  <fonts count="1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Continuous"/>
      <protection hidden="1"/>
    </xf>
    <xf numFmtId="0" fontId="5" fillId="0" borderId="5" xfId="0" applyFont="1" applyBorder="1" applyAlignment="1" applyProtection="1">
      <alignment horizontal="centerContinuous"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78" fontId="7" fillId="0" borderId="0" xfId="0" applyNumberFormat="1" applyFont="1" applyBorder="1" applyAlignment="1" applyProtection="1">
      <alignment/>
      <protection hidden="1"/>
    </xf>
    <xf numFmtId="183" fontId="7" fillId="0" borderId="0" xfId="0" applyNumberFormat="1" applyFont="1" applyBorder="1" applyAlignment="1" applyProtection="1">
      <alignment/>
      <protection hidden="1"/>
    </xf>
    <xf numFmtId="175" fontId="6" fillId="0" borderId="0" xfId="0" applyNumberFormat="1" applyFont="1" applyBorder="1" applyAlignment="1" applyProtection="1">
      <alignment/>
      <protection hidden="1"/>
    </xf>
    <xf numFmtId="184" fontId="8" fillId="0" borderId="7" xfId="0" applyNumberFormat="1" applyFont="1" applyBorder="1" applyAlignment="1" applyProtection="1">
      <alignment/>
      <protection locked="0"/>
    </xf>
    <xf numFmtId="175" fontId="8" fillId="0" borderId="8" xfId="0" applyNumberFormat="1" applyFont="1" applyBorder="1" applyAlignment="1" applyProtection="1">
      <alignment/>
      <protection locked="0"/>
    </xf>
    <xf numFmtId="175" fontId="8" fillId="0" borderId="8" xfId="0" applyNumberFormat="1" applyFont="1" applyBorder="1" applyAlignment="1" applyProtection="1">
      <alignment/>
      <protection hidden="1"/>
    </xf>
    <xf numFmtId="183" fontId="8" fillId="0" borderId="7" xfId="0" applyNumberFormat="1" applyFont="1" applyBorder="1" applyAlignment="1" applyProtection="1">
      <alignment/>
      <protection locked="0"/>
    </xf>
    <xf numFmtId="179" fontId="8" fillId="0" borderId="7" xfId="0" applyNumberFormat="1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hidden="1"/>
    </xf>
    <xf numFmtId="174" fontId="8" fillId="0" borderId="8" xfId="0" applyNumberFormat="1" applyFont="1" applyBorder="1" applyAlignment="1" applyProtection="1">
      <alignment/>
      <protection locked="0"/>
    </xf>
    <xf numFmtId="0" fontId="8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174" fontId="7" fillId="0" borderId="0" xfId="0" applyNumberFormat="1" applyFont="1" applyBorder="1" applyAlignment="1" applyProtection="1">
      <alignment/>
      <protection hidden="1"/>
    </xf>
    <xf numFmtId="175" fontId="7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11" xfId="0" applyFont="1" applyBorder="1" applyAlignment="1" applyProtection="1">
      <alignment horizontal="center"/>
      <protection locked="0"/>
    </xf>
    <xf numFmtId="180" fontId="8" fillId="0" borderId="11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hidden="1"/>
    </xf>
    <xf numFmtId="178" fontId="10" fillId="2" borderId="8" xfId="0" applyNumberFormat="1" applyFont="1" applyFill="1" applyBorder="1" applyAlignment="1" applyProtection="1">
      <alignment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183" fontId="10" fillId="2" borderId="13" xfId="0" applyNumberFormat="1" applyFont="1" applyFill="1" applyBorder="1" applyAlignment="1" applyProtection="1">
      <alignment/>
      <protection hidden="1"/>
    </xf>
    <xf numFmtId="184" fontId="10" fillId="2" borderId="13" xfId="0" applyNumberFormat="1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 applyProtection="1">
      <alignment/>
      <protection hidden="1"/>
    </xf>
    <xf numFmtId="181" fontId="11" fillId="2" borderId="11" xfId="0" applyNumberFormat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/>
      <protection hidden="1"/>
    </xf>
    <xf numFmtId="180" fontId="11" fillId="2" borderId="11" xfId="0" applyNumberFormat="1" applyFont="1" applyFill="1" applyBorder="1" applyAlignment="1" applyProtection="1">
      <alignment horizontal="center"/>
      <protection hidden="1"/>
    </xf>
    <xf numFmtId="182" fontId="10" fillId="2" borderId="15" xfId="0" applyNumberFormat="1" applyFont="1" applyFill="1" applyBorder="1" applyAlignment="1" applyProtection="1">
      <alignment/>
      <protection hidden="1"/>
    </xf>
    <xf numFmtId="184" fontId="10" fillId="2" borderId="15" xfId="0" applyNumberFormat="1" applyFon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13</xdr:col>
      <xdr:colOff>38100</xdr:colOff>
      <xdr:row>17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23825" y="57150"/>
          <a:ext cx="7715250" cy="3048000"/>
        </a:xfrm>
        <a:prstGeom prst="rect">
          <a:avLst/>
        </a:prstGeom>
        <a:noFill/>
        <a:ln w="57150" cmpd="sng">
          <a:solidFill>
            <a:srgbClr val="BD600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123825</xdr:colOff>
      <xdr:row>18</xdr:row>
      <xdr:rowOff>57150</xdr:rowOff>
    </xdr:from>
    <xdr:to>
      <xdr:col>13</xdr:col>
      <xdr:colOff>38100</xdr:colOff>
      <xdr:row>35</xdr:row>
      <xdr:rowOff>38100</xdr:rowOff>
    </xdr:to>
    <xdr:sp>
      <xdr:nvSpPr>
        <xdr:cNvPr id="2" name="Rectangle 8"/>
        <xdr:cNvSpPr>
          <a:spLocks/>
        </xdr:cNvSpPr>
      </xdr:nvSpPr>
      <xdr:spPr>
        <a:xfrm>
          <a:off x="123825" y="3324225"/>
          <a:ext cx="7715250" cy="2867025"/>
        </a:xfrm>
        <a:prstGeom prst="rect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0</xdr:col>
      <xdr:colOff>285750</xdr:colOff>
      <xdr:row>35</xdr:row>
      <xdr:rowOff>114300</xdr:rowOff>
    </xdr:from>
    <xdr:ext cx="7591425" cy="304800"/>
    <xdr:sp>
      <xdr:nvSpPr>
        <xdr:cNvPr id="3" name="TextBox 11"/>
        <xdr:cNvSpPr txBox="1">
          <a:spLocks noChangeArrowheads="1"/>
        </xdr:cNvSpPr>
      </xdr:nvSpPr>
      <xdr:spPr>
        <a:xfrm>
          <a:off x="285750" y="6267450"/>
          <a:ext cx="7591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© Copyright : AMR électronique. Toute reproduction même partielle des informations
et formules contenues dans ce document sans l'autorisation de l'auteur,  est passible de sanctions </a:t>
          </a:r>
        </a:p>
      </xdr:txBody>
    </xdr:sp>
    <xdr:clientData/>
  </xdr:oneCellAnchor>
  <xdr:twoCellAnchor editAs="oneCell">
    <xdr:from>
      <xdr:col>1</xdr:col>
      <xdr:colOff>0</xdr:colOff>
      <xdr:row>9</xdr:row>
      <xdr:rowOff>9525</xdr:rowOff>
    </xdr:from>
    <xdr:to>
      <xdr:col>6</xdr:col>
      <xdr:colOff>66675</xdr:colOff>
      <xdr:row>15</xdr:row>
      <xdr:rowOff>200025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85925"/>
          <a:ext cx="3676650" cy="1247775"/>
        </a:xfrm>
        <a:prstGeom prst="rect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0</xdr:colOff>
      <xdr:row>34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933950"/>
          <a:ext cx="3609975" cy="1123950"/>
        </a:xfrm>
        <a:prstGeom prst="rect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28</xdr:row>
      <xdr:rowOff>57150</xdr:rowOff>
    </xdr:from>
    <xdr:to>
      <xdr:col>11</xdr:col>
      <xdr:colOff>1333500</xdr:colOff>
      <xdr:row>33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5143500"/>
          <a:ext cx="29337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RowColHeaders="0" showZeros="0" tabSelected="1" showOutlineSymbols="0" workbookViewId="0" topLeftCell="A1">
      <selection activeCell="O16" sqref="O16"/>
    </sheetView>
  </sheetViews>
  <sheetFormatPr defaultColWidth="11.00390625" defaultRowHeight="12"/>
  <cols>
    <col min="1" max="1" width="3.875" style="0" customWidth="1"/>
    <col min="2" max="2" width="4.875" style="0" customWidth="1"/>
    <col min="3" max="3" width="17.875" style="0" customWidth="1"/>
    <col min="4" max="4" width="1.875" style="0" customWidth="1"/>
    <col min="5" max="5" width="4.875" style="0" customWidth="1"/>
    <col min="6" max="6" width="17.875" style="0" customWidth="1"/>
    <col min="7" max="7" width="1.875" style="0" customWidth="1"/>
    <col min="8" max="8" width="4.875" style="0" customWidth="1"/>
    <col min="9" max="9" width="17.875" style="0" customWidth="1"/>
    <col min="10" max="10" width="1.875" style="0" customWidth="1"/>
    <col min="11" max="11" width="4.875" style="0" customWidth="1"/>
    <col min="12" max="12" width="17.875" style="0" customWidth="1"/>
    <col min="13" max="13" width="1.875" style="0" customWidth="1"/>
    <col min="14" max="14" width="3.875" style="0" customWidth="1"/>
  </cols>
  <sheetData>
    <row r="1" ht="13.5" thickBot="1">
      <c r="A1" s="31"/>
    </row>
    <row r="2" spans="1:12" ht="16.5">
      <c r="A2" s="31"/>
      <c r="B2" s="7" t="s">
        <v>0</v>
      </c>
      <c r="C2" s="6"/>
      <c r="D2" s="28"/>
      <c r="E2" s="7" t="s">
        <v>0</v>
      </c>
      <c r="F2" s="6"/>
      <c r="G2" s="11"/>
      <c r="H2" s="7" t="s">
        <v>1</v>
      </c>
      <c r="I2" s="6"/>
      <c r="J2" s="11"/>
      <c r="K2" s="7" t="s">
        <v>2</v>
      </c>
      <c r="L2" s="6"/>
    </row>
    <row r="3" spans="1:12" ht="12.75">
      <c r="A3" s="31"/>
      <c r="B3" s="8"/>
      <c r="C3" s="9"/>
      <c r="D3" s="12"/>
      <c r="E3" s="8"/>
      <c r="F3" s="9"/>
      <c r="G3" s="11"/>
      <c r="H3" s="8"/>
      <c r="I3" s="9"/>
      <c r="J3" s="11"/>
      <c r="K3" s="8"/>
      <c r="L3" s="9"/>
    </row>
    <row r="4" spans="1:12" ht="15">
      <c r="A4" s="31"/>
      <c r="B4" s="3" t="s">
        <v>5</v>
      </c>
      <c r="C4" s="16">
        <v>20000</v>
      </c>
      <c r="D4" s="29"/>
      <c r="E4" s="3" t="s">
        <v>6</v>
      </c>
      <c r="F4" s="19">
        <v>0.01</v>
      </c>
      <c r="G4" s="11"/>
      <c r="H4" s="3" t="s">
        <v>7</v>
      </c>
      <c r="I4" s="20">
        <v>100</v>
      </c>
      <c r="J4" s="11"/>
      <c r="K4" s="3" t="s">
        <v>7</v>
      </c>
      <c r="L4" s="20">
        <v>0.5</v>
      </c>
    </row>
    <row r="5" spans="1:12" ht="15">
      <c r="A5" s="31"/>
      <c r="B5" s="4" t="s">
        <v>4</v>
      </c>
      <c r="C5" s="17">
        <v>1</v>
      </c>
      <c r="D5" s="30"/>
      <c r="E5" s="4" t="s">
        <v>4</v>
      </c>
      <c r="F5" s="17">
        <v>3.73</v>
      </c>
      <c r="G5" s="11"/>
      <c r="H5" s="4" t="s">
        <v>4</v>
      </c>
      <c r="I5" s="17">
        <v>0.4</v>
      </c>
      <c r="J5" s="11"/>
      <c r="K5" s="4" t="s">
        <v>5</v>
      </c>
      <c r="L5" s="22">
        <v>50</v>
      </c>
    </row>
    <row r="6" spans="1:12" ht="15">
      <c r="A6" s="31"/>
      <c r="B6" s="4"/>
      <c r="C6" s="18"/>
      <c r="D6" s="15"/>
      <c r="E6" s="4"/>
      <c r="F6" s="18"/>
      <c r="G6" s="11"/>
      <c r="H6" s="5"/>
      <c r="I6" s="21"/>
      <c r="J6" s="11"/>
      <c r="K6" s="5"/>
      <c r="L6" s="21"/>
    </row>
    <row r="7" spans="1:12" ht="15">
      <c r="A7" s="31"/>
      <c r="B7" s="37" t="s">
        <v>7</v>
      </c>
      <c r="C7" s="38">
        <f>(16*0.017094*C4)/(8.89*PI()*PI()*C5*C5*C5*C5)</f>
        <v>62.34364231926649</v>
      </c>
      <c r="D7" s="13"/>
      <c r="E7" s="37" t="s">
        <v>7</v>
      </c>
      <c r="F7" s="38">
        <f>(16*0.017094*F8)/(8.89*PI()*PI()*F5*F5*F5*F5)</f>
        <v>1.564358025839536E-05</v>
      </c>
      <c r="G7" s="11"/>
      <c r="H7" s="42" t="s">
        <v>5</v>
      </c>
      <c r="I7" s="50">
        <f>(I4*8.89*PI()*PI()*I5*I5*I5*I5)/(16*0.017094)</f>
        <v>821.2545513109573</v>
      </c>
      <c r="J7" s="11"/>
      <c r="K7" s="42" t="s">
        <v>4</v>
      </c>
      <c r="L7" s="49">
        <f>SQRT(SQRT((16*0.017094*L5)/(L4*8.89*PI()*PI())))</f>
        <v>0.7472063327401673</v>
      </c>
    </row>
    <row r="8" spans="1:12" ht="15.75" thickBot="1">
      <c r="A8" s="31"/>
      <c r="B8" s="39" t="s">
        <v>6</v>
      </c>
      <c r="C8" s="40">
        <f>(C7*(PI()*C5*C5/4))/0.017094</f>
        <v>2864.4309217888926</v>
      </c>
      <c r="D8" s="14"/>
      <c r="E8" s="39" t="s">
        <v>5</v>
      </c>
      <c r="F8" s="41">
        <f>(F4*PI()*F5*F5*8.89)/4</f>
        <v>0.9714250669596268</v>
      </c>
      <c r="G8" s="11"/>
      <c r="H8" s="39" t="s">
        <v>6</v>
      </c>
      <c r="I8" s="40">
        <f>(I4*(PI()*I5*I5/4))/0.017094</f>
        <v>735.1334160734277</v>
      </c>
      <c r="J8" s="11"/>
      <c r="K8" s="39" t="s">
        <v>6</v>
      </c>
      <c r="L8" s="40">
        <f>(L4*(PI()*L7*L7/4))/0.017094</f>
        <v>12.826178334760522</v>
      </c>
    </row>
    <row r="9" spans="1:12" ht="13.5" thickBot="1">
      <c r="A9" s="3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 thickBot="1">
      <c r="A10" s="31"/>
      <c r="B10" s="1"/>
      <c r="C10" s="1"/>
      <c r="D10" s="1"/>
      <c r="E10" s="1"/>
      <c r="F10" s="1"/>
      <c r="G10" s="1"/>
      <c r="H10" s="26"/>
      <c r="I10" s="34" t="s">
        <v>8</v>
      </c>
      <c r="J10" s="24"/>
      <c r="K10" s="23"/>
      <c r="L10" s="32">
        <v>35</v>
      </c>
    </row>
    <row r="11" spans="1:12" ht="13.5" thickBot="1">
      <c r="A11" s="31"/>
      <c r="B11" s="1"/>
      <c r="C11" s="1"/>
      <c r="D11" s="1"/>
      <c r="E11" s="1"/>
      <c r="F11" s="1"/>
      <c r="G11" s="1"/>
      <c r="H11" s="27"/>
      <c r="I11" s="34" t="s">
        <v>10</v>
      </c>
      <c r="J11" s="24"/>
      <c r="K11" s="24"/>
      <c r="L11" s="33">
        <v>0.63</v>
      </c>
    </row>
    <row r="12" spans="1:9" ht="12.75">
      <c r="A12" s="31"/>
      <c r="B12" s="1"/>
      <c r="C12" s="1"/>
      <c r="D12" s="1"/>
      <c r="E12" s="1"/>
      <c r="F12" s="1"/>
      <c r="G12" s="1"/>
      <c r="H12" s="12"/>
      <c r="I12" s="35"/>
    </row>
    <row r="13" spans="1:9" ht="13.5" thickBot="1">
      <c r="A13" s="31"/>
      <c r="B13" s="1"/>
      <c r="C13" s="1"/>
      <c r="D13" s="1"/>
      <c r="E13" s="1"/>
      <c r="F13" s="1"/>
      <c r="G13" s="1"/>
      <c r="H13" s="12"/>
      <c r="I13" s="35"/>
    </row>
    <row r="14" spans="1:12" ht="16.5" thickBot="1">
      <c r="A14" s="31"/>
      <c r="B14" s="1"/>
      <c r="C14" s="1"/>
      <c r="D14" s="1"/>
      <c r="E14" s="1"/>
      <c r="F14" s="1"/>
      <c r="G14" s="1"/>
      <c r="H14" s="47"/>
      <c r="I14" s="43" t="s">
        <v>3</v>
      </c>
      <c r="J14" s="44"/>
      <c r="K14" s="45"/>
      <c r="L14" s="46">
        <f>L10*((L11*L11*PI())/4)</f>
        <v>10.910358586835653</v>
      </c>
    </row>
    <row r="15" spans="1:12" ht="13.5" thickBot="1">
      <c r="A15" s="31"/>
      <c r="B15" s="1"/>
      <c r="C15" s="1"/>
      <c r="D15" s="1"/>
      <c r="E15" s="1"/>
      <c r="F15" s="1"/>
      <c r="G15" s="1"/>
      <c r="H15" s="2"/>
      <c r="I15" s="36"/>
      <c r="J15" s="1"/>
      <c r="K15" s="1"/>
      <c r="L15" s="25"/>
    </row>
    <row r="16" spans="1:12" ht="16.5" thickBot="1">
      <c r="A16" s="31"/>
      <c r="B16" s="1"/>
      <c r="C16" s="1"/>
      <c r="D16" s="1"/>
      <c r="E16" s="1"/>
      <c r="F16" s="1"/>
      <c r="G16" s="1"/>
      <c r="H16" s="47"/>
      <c r="I16" s="43" t="s">
        <v>9</v>
      </c>
      <c r="J16" s="45"/>
      <c r="K16" s="45"/>
      <c r="L16" s="48">
        <f>SQRT(L14/PI())*2</f>
        <v>3.727130263352758</v>
      </c>
    </row>
    <row r="17" spans="1:12" ht="12.75">
      <c r="A17" s="3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3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 thickBot="1">
      <c r="A19" s="3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.5">
      <c r="A20" s="31"/>
      <c r="B20" s="7" t="s">
        <v>0</v>
      </c>
      <c r="C20" s="6"/>
      <c r="D20" s="10"/>
      <c r="E20" s="7" t="s">
        <v>0</v>
      </c>
      <c r="F20" s="6"/>
      <c r="G20" s="11"/>
      <c r="H20" s="7" t="s">
        <v>1</v>
      </c>
      <c r="I20" s="6"/>
      <c r="J20" s="11"/>
      <c r="K20" s="7" t="s">
        <v>2</v>
      </c>
      <c r="L20" s="6"/>
    </row>
    <row r="21" spans="1:12" ht="12.75">
      <c r="A21" s="31"/>
      <c r="B21" s="8"/>
      <c r="C21" s="9"/>
      <c r="D21" s="12"/>
      <c r="E21" s="8"/>
      <c r="F21" s="9"/>
      <c r="G21" s="11"/>
      <c r="H21" s="8"/>
      <c r="I21" s="9"/>
      <c r="J21" s="11"/>
      <c r="K21" s="8"/>
      <c r="L21" s="9"/>
    </row>
    <row r="22" spans="1:12" ht="15">
      <c r="A22" s="31"/>
      <c r="B22" s="3" t="s">
        <v>5</v>
      </c>
      <c r="C22" s="16">
        <v>13733</v>
      </c>
      <c r="D22" s="29"/>
      <c r="E22" s="3" t="s">
        <v>6</v>
      </c>
      <c r="F22" s="19">
        <v>26.956</v>
      </c>
      <c r="G22" s="11"/>
      <c r="H22" s="3" t="s">
        <v>7</v>
      </c>
      <c r="I22" s="20">
        <v>0.004</v>
      </c>
      <c r="J22" s="11"/>
      <c r="K22" s="3" t="s">
        <v>7</v>
      </c>
      <c r="L22" s="20">
        <v>0.004</v>
      </c>
    </row>
    <row r="23" spans="1:12" ht="15">
      <c r="A23" s="31"/>
      <c r="B23" s="4" t="s">
        <v>4</v>
      </c>
      <c r="C23" s="17">
        <v>15.5</v>
      </c>
      <c r="D23" s="30"/>
      <c r="E23" s="4" t="s">
        <v>4</v>
      </c>
      <c r="F23" s="17">
        <v>15.5</v>
      </c>
      <c r="G23" s="11"/>
      <c r="H23" s="4" t="s">
        <v>4</v>
      </c>
      <c r="I23" s="17">
        <v>15.5</v>
      </c>
      <c r="J23" s="11"/>
      <c r="K23" s="4" t="s">
        <v>5</v>
      </c>
      <c r="L23" s="22">
        <v>13733</v>
      </c>
    </row>
    <row r="24" spans="1:12" ht="15">
      <c r="A24" s="31"/>
      <c r="B24" s="4"/>
      <c r="C24" s="18"/>
      <c r="D24" s="15"/>
      <c r="E24" s="4"/>
      <c r="F24" s="18"/>
      <c r="G24" s="11"/>
      <c r="H24" s="5"/>
      <c r="I24" s="21"/>
      <c r="J24" s="11"/>
      <c r="K24" s="5"/>
      <c r="L24" s="21"/>
    </row>
    <row r="25" spans="1:12" ht="15">
      <c r="A25" s="31"/>
      <c r="B25" s="37" t="s">
        <v>7</v>
      </c>
      <c r="C25" s="38">
        <f>(16*0.028*C22)/(2.7*PI()*PI()*C23*C23*C23*C23)</f>
        <v>0.003999936822160891</v>
      </c>
      <c r="D25" s="13"/>
      <c r="E25" s="37" t="s">
        <v>7</v>
      </c>
      <c r="F25" s="38">
        <f>(16*0.028*F26)/(2.7*PI()*PI()*F23*F23*F23*F23)</f>
        <v>0.004000001934237958</v>
      </c>
      <c r="G25" s="11"/>
      <c r="H25" s="42" t="s">
        <v>5</v>
      </c>
      <c r="I25" s="50">
        <f>(I22*2.7*PI()*PI()*I23*I23*I23*I23)/(16*0.028)</f>
        <v>13733.216908742079</v>
      </c>
      <c r="J25" s="11"/>
      <c r="K25" s="42" t="s">
        <v>4</v>
      </c>
      <c r="L25" s="49">
        <f>SQRT(SQRT((16*0.028*L23)/(L22*2.7*PI()*PI())))</f>
        <v>15.499938796105855</v>
      </c>
    </row>
    <row r="26" spans="1:12" ht="15.75" thickBot="1">
      <c r="A26" s="31"/>
      <c r="B26" s="39" t="s">
        <v>6</v>
      </c>
      <c r="C26" s="40">
        <f>(C25*(PI()*C23*C23/4))/0.028</f>
        <v>26.95556120992483</v>
      </c>
      <c r="D26" s="14"/>
      <c r="E26" s="39" t="s">
        <v>5</v>
      </c>
      <c r="F26" s="41">
        <f>(F22*PI()*F23*F23*2.7)/4</f>
        <v>13733.223549569433</v>
      </c>
      <c r="G26" s="11"/>
      <c r="H26" s="39" t="s">
        <v>6</v>
      </c>
      <c r="I26" s="40">
        <f>(I22*(PI()*I23*I23/4))/0.028</f>
        <v>26.955986965176706</v>
      </c>
      <c r="J26" s="11"/>
      <c r="K26" s="39" t="s">
        <v>6</v>
      </c>
      <c r="L26" s="40">
        <f>(L22*(PI()*L25*L25/4))/0.028</f>
        <v>26.955774086710186</v>
      </c>
    </row>
    <row r="27" spans="1:12" ht="12.75">
      <c r="A27" s="3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3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3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3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3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password="CC4D" sheet="1" objects="1" scenarios="1"/>
  <printOptions horizontalCentered="1"/>
  <pageMargins left="0" right="0" top="0" bottom="0" header="0.5118110236220472" footer="0.5118110236220472"/>
  <pageSetup orientation="portrait" paperSize="9" scale="80"/>
  <headerFooter alignWithMargins="0">
    <oddFooter>&amp;C&amp;"Arial,Normal"&amp;10Calcul de R. P. Ø.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Lionel BREVET Lionel</cp:lastModifiedBy>
  <cp:lastPrinted>2003-03-05T10:16:58Z</cp:lastPrinted>
  <dcterms:created xsi:type="dcterms:W3CDTF">2003-03-05T09:27:17Z</dcterms:created>
  <cp:category/>
  <cp:version/>
  <cp:contentType/>
  <cp:contentStatus/>
</cp:coreProperties>
</file>